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veeur-my.sharepoint.com/personal/77653rvh_eur_nl/Documents/2023. Onderwijsvoucher CO2GESTION 2.0/Deliverable/"/>
    </mc:Choice>
  </mc:AlternateContent>
  <xr:revisionPtr revIDLastSave="179" documentId="8_{9503238C-EAA7-4402-81AB-DFBCD1C71882}" xr6:coauthVersionLast="47" xr6:coauthVersionMax="47" xr10:uidLastSave="{7511A264-7B47-4B9E-9D17-77FAA962FA95}"/>
  <bookViews>
    <workbookView xWindow="-28920" yWindow="-120" windowWidth="29040" windowHeight="15840" activeTab="1" xr2:uid="{70036908-8A47-4148-BC11-6538F8F8305E}"/>
  </bookViews>
  <sheets>
    <sheet name="Complete sheet calculation" sheetId="4" r:id="rId1"/>
    <sheet name="Use for game!" sheetId="5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12" i="4" l="1"/>
  <c r="Z11" i="4"/>
  <c r="Z10" i="4"/>
  <c r="Z9" i="4"/>
  <c r="Z8" i="4"/>
  <c r="Z7" i="4"/>
  <c r="Z6" i="4"/>
  <c r="Z5" i="4"/>
  <c r="Z4" i="4"/>
  <c r="Z3" i="4"/>
  <c r="X3" i="4"/>
  <c r="T10" i="4"/>
  <c r="R7" i="4"/>
  <c r="Q7" i="4"/>
  <c r="P8" i="4"/>
  <c r="G16" i="4"/>
  <c r="H3" i="4" s="1"/>
  <c r="G17" i="4"/>
  <c r="I7" i="4" s="1"/>
  <c r="G18" i="4"/>
  <c r="G19" i="4"/>
  <c r="G20" i="4"/>
  <c r="L8" i="4" s="1"/>
  <c r="G21" i="4"/>
  <c r="M10" i="4" s="1"/>
  <c r="G22" i="4"/>
  <c r="N7" i="4" s="1"/>
  <c r="G23" i="4"/>
  <c r="O9" i="4" s="1"/>
  <c r="G24" i="4"/>
  <c r="P4" i="4" s="1"/>
  <c r="G25" i="4"/>
  <c r="Q6" i="4" s="1"/>
  <c r="G26" i="4"/>
  <c r="R8" i="4" s="1"/>
  <c r="G27" i="4"/>
  <c r="S10" i="4" s="1"/>
  <c r="G28" i="4"/>
  <c r="T4" i="4" s="1"/>
  <c r="G29" i="4"/>
  <c r="U6" i="4" s="1"/>
  <c r="G30" i="4"/>
  <c r="V8" i="4" s="1"/>
  <c r="G31" i="4"/>
  <c r="W10" i="4" s="1"/>
  <c r="G32" i="4"/>
  <c r="X4" i="4" s="1"/>
  <c r="G15" i="4"/>
  <c r="G6" i="4" s="1"/>
  <c r="L4" i="4"/>
  <c r="L5" i="4"/>
  <c r="L6" i="4"/>
  <c r="L7" i="4"/>
  <c r="L12" i="4"/>
  <c r="L3" i="4"/>
  <c r="K4" i="4"/>
  <c r="K5" i="4"/>
  <c r="K6" i="4"/>
  <c r="K7" i="4"/>
  <c r="K8" i="4"/>
  <c r="K9" i="4"/>
  <c r="K10" i="4"/>
  <c r="K11" i="4"/>
  <c r="K12" i="4"/>
  <c r="K3" i="4"/>
  <c r="J3" i="4"/>
  <c r="J4" i="4"/>
  <c r="J5" i="4"/>
  <c r="J6" i="4"/>
  <c r="J7" i="4"/>
  <c r="J8" i="4"/>
  <c r="J9" i="4"/>
  <c r="J10" i="4"/>
  <c r="J11" i="4"/>
  <c r="J12" i="4"/>
  <c r="I4" i="4"/>
  <c r="I5" i="4"/>
  <c r="I6" i="4"/>
  <c r="I8" i="4"/>
  <c r="I9" i="4"/>
  <c r="I11" i="4"/>
  <c r="I12" i="4"/>
  <c r="I3" i="4"/>
  <c r="X10" i="4" l="1"/>
  <c r="X9" i="4"/>
  <c r="X11" i="4"/>
  <c r="X8" i="4"/>
  <c r="X7" i="4"/>
  <c r="X6" i="4"/>
  <c r="X5" i="4"/>
  <c r="X12" i="4"/>
  <c r="W9" i="4"/>
  <c r="W8" i="4"/>
  <c r="W7" i="4"/>
  <c r="W6" i="4"/>
  <c r="W3" i="4"/>
  <c r="W5" i="4"/>
  <c r="W12" i="4"/>
  <c r="W4" i="4"/>
  <c r="W11" i="4"/>
  <c r="V7" i="4"/>
  <c r="V6" i="4"/>
  <c r="V3" i="4"/>
  <c r="V5" i="4"/>
  <c r="V12" i="4"/>
  <c r="V4" i="4"/>
  <c r="V11" i="4"/>
  <c r="V10" i="4"/>
  <c r="V9" i="4"/>
  <c r="U3" i="4"/>
  <c r="U5" i="4"/>
  <c r="U12" i="4"/>
  <c r="U4" i="4"/>
  <c r="U11" i="4"/>
  <c r="U10" i="4"/>
  <c r="U9" i="4"/>
  <c r="U8" i="4"/>
  <c r="U7" i="4"/>
  <c r="T11" i="4"/>
  <c r="T9" i="4"/>
  <c r="T8" i="4"/>
  <c r="T7" i="4"/>
  <c r="T6" i="4"/>
  <c r="T3" i="4"/>
  <c r="T5" i="4"/>
  <c r="T12" i="4"/>
  <c r="S8" i="4"/>
  <c r="S7" i="4"/>
  <c r="S6" i="4"/>
  <c r="S9" i="4"/>
  <c r="S3" i="4"/>
  <c r="S5" i="4"/>
  <c r="S12" i="4"/>
  <c r="S4" i="4"/>
  <c r="S11" i="4"/>
  <c r="R6" i="4"/>
  <c r="R3" i="4"/>
  <c r="R5" i="4"/>
  <c r="R12" i="4"/>
  <c r="R4" i="4"/>
  <c r="R11" i="4"/>
  <c r="R10" i="4"/>
  <c r="R9" i="4"/>
  <c r="Q3" i="4"/>
  <c r="Q5" i="4"/>
  <c r="Q12" i="4"/>
  <c r="Q4" i="4"/>
  <c r="Q11" i="4"/>
  <c r="Q10" i="4"/>
  <c r="Q9" i="4"/>
  <c r="Q8" i="4"/>
  <c r="P11" i="4"/>
  <c r="P10" i="4"/>
  <c r="P9" i="4"/>
  <c r="P7" i="4"/>
  <c r="P6" i="4"/>
  <c r="P3" i="4"/>
  <c r="P5" i="4"/>
  <c r="P12" i="4"/>
  <c r="O8" i="4"/>
  <c r="O7" i="4"/>
  <c r="O6" i="4"/>
  <c r="O5" i="4"/>
  <c r="O12" i="4"/>
  <c r="O4" i="4"/>
  <c r="O11" i="4"/>
  <c r="O3" i="4"/>
  <c r="O10" i="4"/>
  <c r="N6" i="4"/>
  <c r="N5" i="4"/>
  <c r="N3" i="4"/>
  <c r="N4" i="4"/>
  <c r="N11" i="4"/>
  <c r="N12" i="4"/>
  <c r="N10" i="4"/>
  <c r="N9" i="4"/>
  <c r="N8" i="4"/>
  <c r="M3" i="4"/>
  <c r="M9" i="4"/>
  <c r="M8" i="4"/>
  <c r="M7" i="4"/>
  <c r="I10" i="4"/>
  <c r="H7" i="4"/>
  <c r="H10" i="4"/>
  <c r="H5" i="4"/>
  <c r="H4" i="4"/>
  <c r="H12" i="4"/>
  <c r="H6" i="4"/>
  <c r="Y6" i="4" s="1"/>
  <c r="G6" i="5" s="1"/>
  <c r="H9" i="4"/>
  <c r="H8" i="4"/>
  <c r="H11" i="4"/>
  <c r="L11" i="4"/>
  <c r="M5" i="4"/>
  <c r="L10" i="4"/>
  <c r="M12" i="4"/>
  <c r="M4" i="4"/>
  <c r="M6" i="4"/>
  <c r="L9" i="4"/>
  <c r="M11" i="4"/>
  <c r="G3" i="4"/>
  <c r="G7" i="4"/>
  <c r="G10" i="4"/>
  <c r="G9" i="4"/>
  <c r="G5" i="4"/>
  <c r="G12" i="4"/>
  <c r="G11" i="4"/>
  <c r="G4" i="4"/>
  <c r="G8" i="4"/>
  <c r="Y3" i="4" l="1"/>
  <c r="G3" i="5" s="1"/>
  <c r="Y12" i="4"/>
  <c r="G12" i="5" s="1"/>
  <c r="Y5" i="4"/>
  <c r="G5" i="5" s="1"/>
  <c r="Y9" i="4"/>
  <c r="G9" i="5" s="1"/>
  <c r="Y4" i="4"/>
  <c r="G4" i="5" s="1"/>
  <c r="Y10" i="4"/>
  <c r="G10" i="5" s="1"/>
  <c r="Y7" i="4"/>
  <c r="G7" i="5" s="1"/>
  <c r="Y8" i="4"/>
  <c r="G8" i="5" s="1"/>
  <c r="Y11" i="4"/>
  <c r="G11" i="5" s="1"/>
</calcChain>
</file>

<file path=xl/sharedStrings.xml><?xml version="1.0" encoding="utf-8"?>
<sst xmlns="http://schemas.openxmlformats.org/spreadsheetml/2006/main" count="155" uniqueCount="40">
  <si>
    <t>Name</t>
  </si>
  <si>
    <t>Digital</t>
  </si>
  <si>
    <t>SLAGER Group Logistiek</t>
  </si>
  <si>
    <t>Corridor</t>
  </si>
  <si>
    <t>HDL</t>
  </si>
  <si>
    <t>COLD RAIL</t>
  </si>
  <si>
    <t>CONTIGO</t>
  </si>
  <si>
    <t>SLOGRI Food</t>
  </si>
  <si>
    <t>Inland</t>
  </si>
  <si>
    <t>SCHARPHOUSE</t>
  </si>
  <si>
    <t>JAMBA</t>
  </si>
  <si>
    <t>CUSTOMS</t>
  </si>
  <si>
    <t>Port</t>
  </si>
  <si>
    <t>BAERSK</t>
  </si>
  <si>
    <t>WCT</t>
  </si>
  <si>
    <t>Where</t>
  </si>
  <si>
    <t>Sustainability</t>
  </si>
  <si>
    <t>Efficiency</t>
  </si>
  <si>
    <t>B1</t>
  </si>
  <si>
    <t>B2</t>
  </si>
  <si>
    <t>B3</t>
  </si>
  <si>
    <t>B4</t>
  </si>
  <si>
    <t>B5</t>
  </si>
  <si>
    <t>B6</t>
  </si>
  <si>
    <t>B9</t>
  </si>
  <si>
    <t>B10</t>
  </si>
  <si>
    <t>B11</t>
  </si>
  <si>
    <t>B12</t>
  </si>
  <si>
    <t>B13</t>
  </si>
  <si>
    <t>B14</t>
  </si>
  <si>
    <t>B16</t>
  </si>
  <si>
    <t>B17</t>
  </si>
  <si>
    <t>B18</t>
  </si>
  <si>
    <t>B19</t>
  </si>
  <si>
    <t>B20</t>
  </si>
  <si>
    <t>B21</t>
  </si>
  <si>
    <t>Total score</t>
  </si>
  <si>
    <t>Bottleneck</t>
  </si>
  <si>
    <t>0/1</t>
  </si>
  <si>
    <t>Final score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</si>
</sst>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00B050"/>
      </left>
      <right style="medium">
        <color rgb="FF00B050"/>
      </right>
      <top style="medium">
        <color rgb="FF00B050"/>
      </top>
      <bottom style="medium">
        <color rgb="FF00B050"/>
      </bottom>
      <diagonal/>
    </border>
    <border>
      <left style="medium">
        <color rgb="FF00B050"/>
      </left>
      <right/>
      <top style="thin">
        <color indexed="64"/>
      </top>
      <bottom style="thin">
        <color indexed="64"/>
      </bottom>
      <diagonal/>
    </border>
    <border>
      <left style="medium">
        <color rgb="FF00B050"/>
      </left>
      <right/>
      <top style="thin">
        <color indexed="64"/>
      </top>
      <bottom style="medium">
        <color rgb="FF00B050"/>
      </bottom>
      <diagonal/>
    </border>
    <border>
      <left/>
      <right style="thin">
        <color indexed="64"/>
      </right>
      <top style="thin">
        <color indexed="64"/>
      </top>
      <bottom style="medium">
        <color rgb="FF00B05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B050"/>
      </bottom>
      <diagonal/>
    </border>
    <border>
      <left style="thin">
        <color indexed="64"/>
      </left>
      <right/>
      <top style="thin">
        <color indexed="64"/>
      </top>
      <bottom style="medium">
        <color rgb="FF00B050"/>
      </bottom>
      <diagonal/>
    </border>
    <border>
      <left style="medium">
        <color rgb="FF00B050"/>
      </left>
      <right style="medium">
        <color rgb="FF00B050"/>
      </right>
      <top style="thin">
        <color indexed="64"/>
      </top>
      <bottom style="thin">
        <color indexed="64"/>
      </bottom>
      <diagonal/>
    </border>
    <border>
      <left style="medium">
        <color rgb="FF00B050"/>
      </left>
      <right style="medium">
        <color rgb="FF00B050"/>
      </right>
      <top style="thin">
        <color indexed="64"/>
      </top>
      <bottom style="medium">
        <color rgb="FF00B050"/>
      </bottom>
      <diagonal/>
    </border>
    <border>
      <left style="medium">
        <color rgb="FF00B050"/>
      </left>
      <right style="medium">
        <color rgb="FF00B050"/>
      </right>
      <top/>
      <bottom style="thin">
        <color indexed="64"/>
      </bottom>
      <diagonal/>
    </border>
    <border>
      <left/>
      <right/>
      <top style="medium">
        <color rgb="FF00B050"/>
      </top>
      <bottom style="medium">
        <color rgb="FF00B050"/>
      </bottom>
      <diagonal/>
    </border>
    <border>
      <left style="medium">
        <color rgb="FF00B050"/>
      </left>
      <right/>
      <top/>
      <bottom style="thin">
        <color indexed="64"/>
      </bottom>
      <diagonal/>
    </border>
    <border>
      <left style="medium">
        <color rgb="FF00B050"/>
      </left>
      <right/>
      <top style="medium">
        <color rgb="FF00B050"/>
      </top>
      <bottom style="medium">
        <color rgb="FF00B05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8" xfId="0" applyBorder="1"/>
    <xf numFmtId="1" fontId="0" fillId="0" borderId="5" xfId="0" applyNumberFormat="1" applyBorder="1"/>
    <xf numFmtId="1" fontId="0" fillId="0" borderId="8" xfId="0" applyNumberFormat="1" applyBorder="1"/>
    <xf numFmtId="0" fontId="0" fillId="0" borderId="0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1" fontId="0" fillId="0" borderId="24" xfId="0" applyNumberFormat="1" applyBorder="1"/>
    <xf numFmtId="1" fontId="0" fillId="0" borderId="25" xfId="0" applyNumberFormat="1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1" fontId="0" fillId="0" borderId="26" xfId="0" applyNumberFormat="1" applyBorder="1"/>
    <xf numFmtId="0" fontId="0" fillId="2" borderId="18" xfId="0" applyFill="1" applyBorder="1"/>
    <xf numFmtId="0" fontId="0" fillId="2" borderId="27" xfId="0" applyFill="1" applyBorder="1"/>
    <xf numFmtId="0" fontId="0" fillId="0" borderId="28" xfId="0" applyBorder="1"/>
    <xf numFmtId="0" fontId="0" fillId="2" borderId="29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11429</xdr:colOff>
      <xdr:row>13</xdr:row>
      <xdr:rowOff>1</xdr:rowOff>
    </xdr:from>
    <xdr:to>
      <xdr:col>12</xdr:col>
      <xdr:colOff>234315</xdr:colOff>
      <xdr:row>15</xdr:row>
      <xdr:rowOff>116206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3F342C2-6C1F-7783-8E06-45AB330267AC}"/>
            </a:ext>
          </a:extLst>
        </xdr:cNvPr>
        <xdr:cNvSpPr txBox="1"/>
      </xdr:nvSpPr>
      <xdr:spPr>
        <a:xfrm>
          <a:off x="4021454" y="2381251"/>
          <a:ext cx="2661286" cy="478155"/>
        </a:xfrm>
        <a:prstGeom prst="rect">
          <a:avLst/>
        </a:prstGeom>
        <a:solidFill>
          <a:srgbClr val="92D050"/>
        </a:solidFill>
        <a:ln w="28575" cmpd="sng">
          <a:solidFill>
            <a:srgbClr val="00B05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100"/>
            <a:t>Fill</a:t>
          </a:r>
          <a:r>
            <a:rPr lang="nl-NL" sz="1100" baseline="0"/>
            <a:t> in 0 when the bottleneck is not solved.</a:t>
          </a:r>
        </a:p>
        <a:p>
          <a:r>
            <a:rPr lang="nl-NL" sz="1100" baseline="0"/>
            <a:t>Fill in 1 when the bottleneck is solved!</a:t>
          </a:r>
          <a:endParaRPr lang="nl-NL" sz="1100"/>
        </a:p>
      </xdr:txBody>
    </xdr:sp>
    <xdr:clientData/>
  </xdr:twoCellAnchor>
  <xdr:twoCellAnchor editAs="oneCell">
    <xdr:from>
      <xdr:col>7</xdr:col>
      <xdr:colOff>81915</xdr:colOff>
      <xdr:row>13</xdr:row>
      <xdr:rowOff>20955</xdr:rowOff>
    </xdr:from>
    <xdr:to>
      <xdr:col>7</xdr:col>
      <xdr:colOff>591181</xdr:colOff>
      <xdr:row>15</xdr:row>
      <xdr:rowOff>150495</xdr:rowOff>
    </xdr:to>
    <xdr:pic>
      <xdr:nvPicPr>
        <xdr:cNvPr id="4" name="Graphic 3" descr="Arrow: Straight with solid fill">
          <a:extLst>
            <a:ext uri="{FF2B5EF4-FFF2-40B4-BE49-F238E27FC236}">
              <a16:creationId xmlns:a16="http://schemas.microsoft.com/office/drawing/2014/main" id="{0B19CE38-BBEE-CA73-6D71-A751C3A094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3482340" y="2411730"/>
          <a:ext cx="499741" cy="5010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FD326-A5C4-43FB-8F32-8068C47D6D78}">
  <dimension ref="B1:Z32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D38" sqref="D38"/>
    </sheetView>
  </sheetViews>
  <sheetFormatPr defaultRowHeight="14.4" x14ac:dyDescent="0.3"/>
  <cols>
    <col min="2" max="2" width="20.44140625" bestFit="1" customWidth="1"/>
    <col min="4" max="4" width="13.5546875" bestFit="1" customWidth="1"/>
    <col min="5" max="5" width="12" customWidth="1"/>
    <col min="6" max="6" width="11.77734375" customWidth="1"/>
    <col min="7" max="7" width="8.88671875" customWidth="1"/>
    <col min="25" max="25" width="10.21875" bestFit="1" customWidth="1"/>
    <col min="26" max="26" width="9.5546875" bestFit="1" customWidth="1"/>
  </cols>
  <sheetData>
    <row r="1" spans="2:26" ht="15" thickBot="1" x14ac:dyDescent="0.35"/>
    <row r="2" spans="2:26" x14ac:dyDescent="0.3">
      <c r="B2" s="1" t="s">
        <v>0</v>
      </c>
      <c r="C2" s="3" t="s">
        <v>15</v>
      </c>
      <c r="D2" s="2" t="s">
        <v>17</v>
      </c>
      <c r="E2" s="2" t="s">
        <v>16</v>
      </c>
      <c r="F2" s="3" t="s">
        <v>1</v>
      </c>
      <c r="G2" s="1" t="s">
        <v>18</v>
      </c>
      <c r="H2" s="2" t="s">
        <v>19</v>
      </c>
      <c r="I2" s="2" t="s">
        <v>20</v>
      </c>
      <c r="J2" s="2" t="s">
        <v>21</v>
      </c>
      <c r="K2" s="2" t="s">
        <v>22</v>
      </c>
      <c r="L2" s="2" t="s">
        <v>23</v>
      </c>
      <c r="M2" s="2" t="s">
        <v>24</v>
      </c>
      <c r="N2" s="2" t="s">
        <v>25</v>
      </c>
      <c r="O2" s="2" t="s">
        <v>26</v>
      </c>
      <c r="P2" s="2" t="s">
        <v>27</v>
      </c>
      <c r="Q2" s="2" t="s">
        <v>28</v>
      </c>
      <c r="R2" s="2" t="s">
        <v>29</v>
      </c>
      <c r="S2" s="2" t="s">
        <v>30</v>
      </c>
      <c r="T2" s="2" t="s">
        <v>31</v>
      </c>
      <c r="U2" s="2" t="s">
        <v>32</v>
      </c>
      <c r="V2" s="2" t="s">
        <v>33</v>
      </c>
      <c r="W2" s="2" t="s">
        <v>34</v>
      </c>
      <c r="X2" s="2" t="s">
        <v>35</v>
      </c>
      <c r="Y2" s="2" t="s">
        <v>36</v>
      </c>
      <c r="Z2" s="3" t="s">
        <v>39</v>
      </c>
    </row>
    <row r="3" spans="2:26" x14ac:dyDescent="0.3">
      <c r="B3" s="4" t="s">
        <v>2</v>
      </c>
      <c r="C3" s="5" t="s">
        <v>3</v>
      </c>
      <c r="D3" s="4">
        <v>2</v>
      </c>
      <c r="E3">
        <v>3</v>
      </c>
      <c r="F3" s="5">
        <v>1</v>
      </c>
      <c r="G3" s="4">
        <f>IF(C3=$C$15,2,1)*(IF($G$15=1,($D$15*D3)+($E$15*E3)+($F$15*F3),0))</f>
        <v>16</v>
      </c>
      <c r="H3">
        <f>IF(C3=$C$16,2,1)*IF($G$16=1,($D$16*D3)+($E$16*E3)+($F$16*F3),0)</f>
        <v>18</v>
      </c>
      <c r="I3">
        <f>IF(C3=$C$17,2,1)*IF($G$17=1,($D$17*D3)+($E$17*E3)+($F$17*F3),0)</f>
        <v>12</v>
      </c>
      <c r="J3">
        <f>IF(C3=$C$18,2,1)*IF($G$18=1,($D$18*D3)+($E$18*E3)+($F$18*F3),0)</f>
        <v>8</v>
      </c>
      <c r="K3">
        <f>IF(C3=$C$19,2,1)*IF($G$19=1,($D$19*D3)+($E$19*E3)+($F$19*F3),0)</f>
        <v>14</v>
      </c>
      <c r="L3">
        <f>IF(C3=$C$20,2,1)*IF($G$20=1,($D$20*D3)+($E$20*E3)+($F$20*F3),0)</f>
        <v>12</v>
      </c>
      <c r="M3">
        <f>IF(C3=$C$21,2,1)*IF($G$21=1,($D$21*D3)+($E$21*E3)+($F$21*F3),0)</f>
        <v>4</v>
      </c>
      <c r="N3">
        <f>IF(C3=$C$22,2,1)*IF($G$22=1,($D$22*D3)+($E$22*E3)+($F$22*F3),0)</f>
        <v>9</v>
      </c>
      <c r="O3">
        <f>IF(C3=$C$23,2,1)*IF($G$23=1,($D$23*D3)+($E$23*E3)+($F$23*F3),0)</f>
        <v>9</v>
      </c>
      <c r="P3">
        <f>IF(C3=$C$24,2,1)*IF($G$24=1,($D$24*D3)+($E$24*E3)+($F$24*F3),0)</f>
        <v>6</v>
      </c>
      <c r="Q3">
        <f>IF(C3=$C$25,2,1)*IF($G$25=1,($D$25*D3)+($E$25*E3)+($F$25*F3),0)</f>
        <v>9</v>
      </c>
      <c r="R3">
        <f>IF(C3=$C$26,2,1)*IF($G$26=1,($D$26*D3)+($E$26*E3)+($F$26*F3),0)</f>
        <v>3</v>
      </c>
      <c r="S3">
        <f>IF(C3=$C$27,2,1)*IF($G$27=1,($D$27*D3)+($E$27*E3)+($F$27*F3),0)</f>
        <v>8</v>
      </c>
      <c r="T3">
        <f>IF(C3=$C$28,2,1)*IF($G$28=1,($D$28*D3)+($E$28*E3)+($F$28*F3),0)</f>
        <v>4</v>
      </c>
      <c r="U3">
        <f>IF(C3=$C$29,2,1)*IF($G$29=1,($D$29*D3)+($E$29*E3)+($F$29*F3),0)</f>
        <v>6</v>
      </c>
      <c r="V3">
        <f>IF(C3=$C$30,2,1)*IF($G$30=1,($D$30*D3)+($E$30*E3)+($F$30*F3),0)</f>
        <v>3</v>
      </c>
      <c r="W3">
        <f>IF(C3=$C$31,2,1)*IF($G$31=1,($D$31*D3)+($E$31*E3)+($F$31*F3),0)</f>
        <v>9</v>
      </c>
      <c r="X3">
        <f>IF(C3=$C32,2,1)*IF($G$32=1,($D$32*D3)+($E$32*E3)+($F$32*F3),0)</f>
        <v>3</v>
      </c>
      <c r="Y3">
        <f>SUM(G3:X3)</f>
        <v>153</v>
      </c>
      <c r="Z3" s="12">
        <f>(Y3/153)*100</f>
        <v>100</v>
      </c>
    </row>
    <row r="4" spans="2:26" x14ac:dyDescent="0.3">
      <c r="B4" s="4" t="s">
        <v>4</v>
      </c>
      <c r="C4" s="5" t="s">
        <v>3</v>
      </c>
      <c r="D4" s="4">
        <v>2</v>
      </c>
      <c r="E4">
        <v>3</v>
      </c>
      <c r="F4" s="5">
        <v>1</v>
      </c>
      <c r="G4" s="4">
        <f>IF(C4=$C$15,2,1)*(IF($G$15=1,($D$15*D4)+($E$15*E4)+($F$15*F4),0))</f>
        <v>16</v>
      </c>
      <c r="H4">
        <f t="shared" ref="H4:H12" si="0">IF(C4=$C$16,2,1)*IF($G$16=1,($D$16*D4)+($E$16*E4)+($F$16*F4),0)</f>
        <v>18</v>
      </c>
      <c r="I4">
        <f t="shared" ref="I4:I12" si="1">IF(C4=$C$17,2,1)*IF($G$17=1,($D$17*D4)+($E$17*E4)+($F$17*F4),0)</f>
        <v>12</v>
      </c>
      <c r="J4">
        <f t="shared" ref="J4:J12" si="2">IF(C4=$C$18,2,1)*IF($G$18=1,($D$18*D4)+($E$18*E4)+($F$18*F4),0)</f>
        <v>8</v>
      </c>
      <c r="K4">
        <f t="shared" ref="K4:K12" si="3">IF(C4=$C$19,2,1)*IF($G$19=1,($D$19*D4)+($E$19*E4)+($F$19*F4),0)</f>
        <v>14</v>
      </c>
      <c r="L4">
        <f t="shared" ref="L4:L12" si="4">IF(C4=$C$20,2,1)*IF($G$20=1,($D$20*D4)+($E$20*E4)+($F$20*F4),0)</f>
        <v>12</v>
      </c>
      <c r="M4">
        <f t="shared" ref="M4:M12" si="5">IF(C4=$C$21,2,1)*IF($G$21=1,($D$21*D4)+($E$21*E4)+($F$21*F4),0)</f>
        <v>4</v>
      </c>
      <c r="N4">
        <f t="shared" ref="N4:N12" si="6">IF(C4=$C$22,2,1)*IF($G$22=1,($D$22*D4)+($E$22*E4)+($F$22*F4),0)</f>
        <v>9</v>
      </c>
      <c r="O4">
        <f t="shared" ref="O4:O12" si="7">IF(C4=$C$23,2,1)*IF($G$23=1,($D$23*D4)+($E$23*E4)+($F$23*F4),0)</f>
        <v>9</v>
      </c>
      <c r="P4">
        <f t="shared" ref="P4:P12" si="8">IF(C4=$C$24,2,1)*IF($G$24=1,($D$24*D4)+($E$24*E4)+($F$24*F4),0)</f>
        <v>6</v>
      </c>
      <c r="Q4">
        <f t="shared" ref="Q4:Q12" si="9">IF(C4=$C$25,2,1)*IF($G$25=1,($D$25*D4)+($E$25*E4)+($F$25*F4),0)</f>
        <v>9</v>
      </c>
      <c r="R4">
        <f t="shared" ref="R4:R12" si="10">IF(C4=$C$26,2,1)*IF($G$26=1,($D$26*D4)+($E$26*E4)+($F$26*F4),0)</f>
        <v>3</v>
      </c>
      <c r="S4">
        <f t="shared" ref="S4:S12" si="11">IF(C4=$C$27,2,1)*IF($G$27=1,($D$27*D4)+($E$27*E4)+($F$27*F4),0)</f>
        <v>8</v>
      </c>
      <c r="T4">
        <f t="shared" ref="T4:T12" si="12">IF(C4=$C$28,2,1)*IF($G$28=1,($D$28*D4)+($E$28*E4)+($F$28*F4),0)</f>
        <v>4</v>
      </c>
      <c r="U4">
        <f t="shared" ref="U4:U12" si="13">IF(C4=$C$29,2,1)*IF($G$29=1,($D$29*D4)+($E$29*E4)+($F$29*F4),0)</f>
        <v>6</v>
      </c>
      <c r="V4">
        <f t="shared" ref="V4:V12" si="14">IF(C4=$C$30,2,1)*IF($G$30=1,($D$30*D4)+($E$30*E4)+($F$30*F4),0)</f>
        <v>3</v>
      </c>
      <c r="W4">
        <f t="shared" ref="W4:W12" si="15">IF(C4=$C$31,2,1)*IF($G$31=1,($D$31*D4)+($E$31*E4)+($F$31*F4),0)</f>
        <v>9</v>
      </c>
      <c r="X4">
        <f t="shared" ref="X4:X12" si="16">IF(C4=$C33,2,1)*IF($G$32=1,($D$32*D4)+($E$32*E4)+($F$32*F4),0)</f>
        <v>3</v>
      </c>
      <c r="Y4">
        <f>SUM(G4:X4)</f>
        <v>153</v>
      </c>
      <c r="Z4" s="12">
        <f>(Y4/153)*100</f>
        <v>100</v>
      </c>
    </row>
    <row r="5" spans="2:26" x14ac:dyDescent="0.3">
      <c r="B5" s="4" t="s">
        <v>5</v>
      </c>
      <c r="C5" s="5" t="s">
        <v>3</v>
      </c>
      <c r="D5" s="4">
        <v>1</v>
      </c>
      <c r="E5">
        <v>4</v>
      </c>
      <c r="F5" s="5">
        <v>1</v>
      </c>
      <c r="G5" s="4">
        <f t="shared" ref="G4:G12" si="17">IF(C5=$C$15,2,1)*(IF($G$15=1,($D$15*D5)+($E$15*E5)+($F$15*F5),0))</f>
        <v>18</v>
      </c>
      <c r="H5">
        <f t="shared" si="0"/>
        <v>24</v>
      </c>
      <c r="I5">
        <f t="shared" si="1"/>
        <v>6</v>
      </c>
      <c r="J5">
        <f t="shared" si="2"/>
        <v>6</v>
      </c>
      <c r="K5">
        <f t="shared" si="3"/>
        <v>12</v>
      </c>
      <c r="L5">
        <f t="shared" si="4"/>
        <v>6</v>
      </c>
      <c r="M5">
        <f t="shared" si="5"/>
        <v>3</v>
      </c>
      <c r="N5">
        <f t="shared" si="6"/>
        <v>12</v>
      </c>
      <c r="O5">
        <f t="shared" si="7"/>
        <v>12</v>
      </c>
      <c r="P5">
        <f t="shared" si="8"/>
        <v>3</v>
      </c>
      <c r="Q5">
        <f t="shared" si="9"/>
        <v>12</v>
      </c>
      <c r="R5">
        <f t="shared" si="10"/>
        <v>3</v>
      </c>
      <c r="S5">
        <f t="shared" si="11"/>
        <v>9</v>
      </c>
      <c r="T5">
        <f t="shared" si="12"/>
        <v>3</v>
      </c>
      <c r="U5">
        <f t="shared" si="13"/>
        <v>3</v>
      </c>
      <c r="V5">
        <f t="shared" si="14"/>
        <v>3</v>
      </c>
      <c r="W5">
        <f t="shared" si="15"/>
        <v>12</v>
      </c>
      <c r="X5">
        <f t="shared" si="16"/>
        <v>3</v>
      </c>
      <c r="Y5">
        <f>SUM(G5:X5)</f>
        <v>150</v>
      </c>
      <c r="Z5" s="12">
        <f>(Y5/150)*100</f>
        <v>100</v>
      </c>
    </row>
    <row r="6" spans="2:26" x14ac:dyDescent="0.3">
      <c r="B6" s="4" t="s">
        <v>6</v>
      </c>
      <c r="C6" s="5" t="s">
        <v>3</v>
      </c>
      <c r="D6" s="4">
        <v>3</v>
      </c>
      <c r="E6">
        <v>2</v>
      </c>
      <c r="F6" s="5">
        <v>1</v>
      </c>
      <c r="G6" s="4">
        <f>IF(C6=$C$15,2,1)*(IF($G$15=1,($D$15*D6)+($E$15*E6)+($F$15*F6),0))</f>
        <v>14</v>
      </c>
      <c r="H6">
        <f>IF(C6=$C$16,2,1)*IF($G$16=1,($D$16*D6)+($E$16*E6)+($F$16*F6),0)</f>
        <v>12</v>
      </c>
      <c r="I6">
        <f t="shared" si="1"/>
        <v>18</v>
      </c>
      <c r="J6">
        <f t="shared" si="2"/>
        <v>10</v>
      </c>
      <c r="K6">
        <f t="shared" si="3"/>
        <v>16</v>
      </c>
      <c r="L6">
        <f t="shared" si="4"/>
        <v>18</v>
      </c>
      <c r="M6">
        <f t="shared" si="5"/>
        <v>5</v>
      </c>
      <c r="N6">
        <f t="shared" si="6"/>
        <v>6</v>
      </c>
      <c r="O6">
        <f t="shared" si="7"/>
        <v>6</v>
      </c>
      <c r="P6">
        <f t="shared" si="8"/>
        <v>9</v>
      </c>
      <c r="Q6">
        <f t="shared" si="9"/>
        <v>6</v>
      </c>
      <c r="R6">
        <f t="shared" si="10"/>
        <v>3</v>
      </c>
      <c r="S6">
        <f t="shared" si="11"/>
        <v>7</v>
      </c>
      <c r="T6">
        <f t="shared" si="12"/>
        <v>5</v>
      </c>
      <c r="U6">
        <f t="shared" si="13"/>
        <v>9</v>
      </c>
      <c r="V6">
        <f t="shared" si="14"/>
        <v>3</v>
      </c>
      <c r="W6">
        <f t="shared" si="15"/>
        <v>6</v>
      </c>
      <c r="X6">
        <f t="shared" si="16"/>
        <v>3</v>
      </c>
      <c r="Y6">
        <f>SUM(G6:X6)</f>
        <v>156</v>
      </c>
      <c r="Z6" s="12">
        <f>(Y6/156)*100</f>
        <v>100</v>
      </c>
    </row>
    <row r="7" spans="2:26" x14ac:dyDescent="0.3">
      <c r="B7" s="4" t="s">
        <v>7</v>
      </c>
      <c r="C7" s="5" t="s">
        <v>8</v>
      </c>
      <c r="D7" s="4">
        <v>3</v>
      </c>
      <c r="E7">
        <v>2</v>
      </c>
      <c r="F7" s="5">
        <v>1</v>
      </c>
      <c r="G7" s="4">
        <f t="shared" si="17"/>
        <v>7</v>
      </c>
      <c r="H7">
        <f t="shared" si="0"/>
        <v>6</v>
      </c>
      <c r="I7">
        <f t="shared" si="1"/>
        <v>9</v>
      </c>
      <c r="J7">
        <f t="shared" si="2"/>
        <v>5</v>
      </c>
      <c r="K7">
        <f t="shared" si="3"/>
        <v>8</v>
      </c>
      <c r="L7">
        <f t="shared" si="4"/>
        <v>9</v>
      </c>
      <c r="M7">
        <f t="shared" si="5"/>
        <v>10</v>
      </c>
      <c r="N7">
        <f t="shared" si="6"/>
        <v>12</v>
      </c>
      <c r="O7">
        <f t="shared" si="7"/>
        <v>12</v>
      </c>
      <c r="P7">
        <f t="shared" si="8"/>
        <v>18</v>
      </c>
      <c r="Q7">
        <f t="shared" si="9"/>
        <v>12</v>
      </c>
      <c r="R7">
        <f t="shared" si="10"/>
        <v>6</v>
      </c>
      <c r="S7">
        <f t="shared" si="11"/>
        <v>7</v>
      </c>
      <c r="T7">
        <f t="shared" si="12"/>
        <v>5</v>
      </c>
      <c r="U7">
        <f t="shared" si="13"/>
        <v>9</v>
      </c>
      <c r="V7">
        <f t="shared" si="14"/>
        <v>3</v>
      </c>
      <c r="W7">
        <f t="shared" si="15"/>
        <v>6</v>
      </c>
      <c r="X7">
        <f t="shared" si="16"/>
        <v>3</v>
      </c>
      <c r="Y7">
        <f>SUM(G7:X7)</f>
        <v>147</v>
      </c>
      <c r="Z7" s="12">
        <f>(Y7/147)*100</f>
        <v>100</v>
      </c>
    </row>
    <row r="8" spans="2:26" x14ac:dyDescent="0.3">
      <c r="B8" s="4" t="s">
        <v>9</v>
      </c>
      <c r="C8" s="5" t="s">
        <v>8</v>
      </c>
      <c r="D8" s="4">
        <v>1</v>
      </c>
      <c r="E8">
        <v>4</v>
      </c>
      <c r="F8" s="5">
        <v>1</v>
      </c>
      <c r="G8" s="4">
        <f>IF(C8=$C$15,2,1)*(IF($G$15=1,($D$15*D8)+($E$15*E8)+($F$15*F8),0))</f>
        <v>9</v>
      </c>
      <c r="H8">
        <f t="shared" si="0"/>
        <v>12</v>
      </c>
      <c r="I8">
        <f t="shared" si="1"/>
        <v>3</v>
      </c>
      <c r="J8">
        <f t="shared" si="2"/>
        <v>3</v>
      </c>
      <c r="K8">
        <f t="shared" si="3"/>
        <v>6</v>
      </c>
      <c r="L8">
        <f t="shared" si="4"/>
        <v>3</v>
      </c>
      <c r="M8">
        <f t="shared" si="5"/>
        <v>6</v>
      </c>
      <c r="N8">
        <f t="shared" si="6"/>
        <v>24</v>
      </c>
      <c r="O8">
        <f t="shared" si="7"/>
        <v>24</v>
      </c>
      <c r="P8">
        <f t="shared" si="8"/>
        <v>6</v>
      </c>
      <c r="Q8">
        <f t="shared" si="9"/>
        <v>24</v>
      </c>
      <c r="R8">
        <f t="shared" si="10"/>
        <v>6</v>
      </c>
      <c r="S8">
        <f t="shared" si="11"/>
        <v>9</v>
      </c>
      <c r="T8">
        <f t="shared" si="12"/>
        <v>3</v>
      </c>
      <c r="U8">
        <f t="shared" si="13"/>
        <v>3</v>
      </c>
      <c r="V8">
        <f t="shared" si="14"/>
        <v>3</v>
      </c>
      <c r="W8">
        <f t="shared" si="15"/>
        <v>12</v>
      </c>
      <c r="X8">
        <f t="shared" si="16"/>
        <v>3</v>
      </c>
      <c r="Y8">
        <f>SUM(G8:X8)</f>
        <v>159</v>
      </c>
      <c r="Z8" s="12">
        <f>(Y8/159)*100</f>
        <v>100</v>
      </c>
    </row>
    <row r="9" spans="2:26" x14ac:dyDescent="0.3">
      <c r="B9" s="4" t="s">
        <v>10</v>
      </c>
      <c r="C9" s="5" t="s">
        <v>8</v>
      </c>
      <c r="D9" s="4">
        <v>2</v>
      </c>
      <c r="E9">
        <v>3</v>
      </c>
      <c r="F9" s="5">
        <v>1</v>
      </c>
      <c r="G9" s="4">
        <f t="shared" si="17"/>
        <v>8</v>
      </c>
      <c r="H9">
        <f t="shared" si="0"/>
        <v>9</v>
      </c>
      <c r="I9">
        <f t="shared" si="1"/>
        <v>6</v>
      </c>
      <c r="J9">
        <f t="shared" si="2"/>
        <v>4</v>
      </c>
      <c r="K9">
        <f t="shared" si="3"/>
        <v>7</v>
      </c>
      <c r="L9">
        <f t="shared" si="4"/>
        <v>6</v>
      </c>
      <c r="M9">
        <f t="shared" si="5"/>
        <v>8</v>
      </c>
      <c r="N9">
        <f t="shared" si="6"/>
        <v>18</v>
      </c>
      <c r="O9">
        <f t="shared" si="7"/>
        <v>18</v>
      </c>
      <c r="P9">
        <f t="shared" si="8"/>
        <v>12</v>
      </c>
      <c r="Q9">
        <f t="shared" si="9"/>
        <v>18</v>
      </c>
      <c r="R9">
        <f t="shared" si="10"/>
        <v>6</v>
      </c>
      <c r="S9">
        <f t="shared" si="11"/>
        <v>8</v>
      </c>
      <c r="T9">
        <f t="shared" si="12"/>
        <v>4</v>
      </c>
      <c r="U9">
        <f t="shared" si="13"/>
        <v>6</v>
      </c>
      <c r="V9">
        <f t="shared" si="14"/>
        <v>3</v>
      </c>
      <c r="W9">
        <f t="shared" si="15"/>
        <v>9</v>
      </c>
      <c r="X9">
        <f t="shared" si="16"/>
        <v>3</v>
      </c>
      <c r="Y9">
        <f>SUM(G9:X9)</f>
        <v>153</v>
      </c>
      <c r="Z9" s="12">
        <f>(Y9/153)*100</f>
        <v>100</v>
      </c>
    </row>
    <row r="10" spans="2:26" x14ac:dyDescent="0.3">
      <c r="B10" s="4" t="s">
        <v>11</v>
      </c>
      <c r="C10" s="5" t="s">
        <v>12</v>
      </c>
      <c r="D10" s="4">
        <v>3</v>
      </c>
      <c r="E10">
        <v>3</v>
      </c>
      <c r="F10" s="5">
        <v>0</v>
      </c>
      <c r="G10" s="4">
        <f t="shared" si="17"/>
        <v>9</v>
      </c>
      <c r="H10">
        <f t="shared" si="0"/>
        <v>9</v>
      </c>
      <c r="I10">
        <f t="shared" si="1"/>
        <v>9</v>
      </c>
      <c r="J10">
        <f t="shared" si="2"/>
        <v>3</v>
      </c>
      <c r="K10">
        <f t="shared" si="3"/>
        <v>9</v>
      </c>
      <c r="L10">
        <f t="shared" si="4"/>
        <v>9</v>
      </c>
      <c r="M10">
        <f t="shared" si="5"/>
        <v>3</v>
      </c>
      <c r="N10">
        <f t="shared" si="6"/>
        <v>9</v>
      </c>
      <c r="O10">
        <f t="shared" si="7"/>
        <v>9</v>
      </c>
      <c r="P10">
        <f t="shared" si="8"/>
        <v>9</v>
      </c>
      <c r="Q10">
        <f t="shared" si="9"/>
        <v>9</v>
      </c>
      <c r="R10">
        <f t="shared" si="10"/>
        <v>0</v>
      </c>
      <c r="S10">
        <f t="shared" si="11"/>
        <v>18</v>
      </c>
      <c r="T10">
        <f t="shared" si="12"/>
        <v>6</v>
      </c>
      <c r="U10">
        <f t="shared" si="13"/>
        <v>18</v>
      </c>
      <c r="V10">
        <f t="shared" si="14"/>
        <v>0</v>
      </c>
      <c r="W10">
        <f t="shared" si="15"/>
        <v>18</v>
      </c>
      <c r="X10">
        <f t="shared" si="16"/>
        <v>0</v>
      </c>
      <c r="Y10">
        <f>SUM(G10:X10)</f>
        <v>147</v>
      </c>
      <c r="Z10" s="12">
        <f>(Y10/147)*100</f>
        <v>100</v>
      </c>
    </row>
    <row r="11" spans="2:26" x14ac:dyDescent="0.3">
      <c r="B11" s="4" t="s">
        <v>13</v>
      </c>
      <c r="C11" s="5" t="s">
        <v>12</v>
      </c>
      <c r="D11" s="4">
        <v>4</v>
      </c>
      <c r="E11">
        <v>1</v>
      </c>
      <c r="F11" s="5">
        <v>1</v>
      </c>
      <c r="G11" s="4">
        <f t="shared" si="17"/>
        <v>6</v>
      </c>
      <c r="H11">
        <f t="shared" si="0"/>
        <v>3</v>
      </c>
      <c r="I11">
        <f t="shared" si="1"/>
        <v>12</v>
      </c>
      <c r="J11">
        <f t="shared" si="2"/>
        <v>6</v>
      </c>
      <c r="K11">
        <f t="shared" si="3"/>
        <v>9</v>
      </c>
      <c r="L11">
        <f t="shared" si="4"/>
        <v>12</v>
      </c>
      <c r="M11">
        <f t="shared" si="5"/>
        <v>6</v>
      </c>
      <c r="N11">
        <f t="shared" si="6"/>
        <v>3</v>
      </c>
      <c r="O11">
        <f t="shared" si="7"/>
        <v>3</v>
      </c>
      <c r="P11">
        <f t="shared" si="8"/>
        <v>12</v>
      </c>
      <c r="Q11">
        <f t="shared" si="9"/>
        <v>3</v>
      </c>
      <c r="R11">
        <f t="shared" si="10"/>
        <v>3</v>
      </c>
      <c r="S11">
        <f t="shared" si="11"/>
        <v>12</v>
      </c>
      <c r="T11">
        <f t="shared" si="12"/>
        <v>12</v>
      </c>
      <c r="U11">
        <f t="shared" si="13"/>
        <v>24</v>
      </c>
      <c r="V11">
        <f t="shared" si="14"/>
        <v>6</v>
      </c>
      <c r="W11">
        <f t="shared" si="15"/>
        <v>6</v>
      </c>
      <c r="X11">
        <f t="shared" si="16"/>
        <v>3</v>
      </c>
      <c r="Y11">
        <f>SUM(G11:X11)</f>
        <v>141</v>
      </c>
      <c r="Z11" s="12">
        <f>(Y11/141)*100</f>
        <v>100</v>
      </c>
    </row>
    <row r="12" spans="2:26" ht="15" thickBot="1" x14ac:dyDescent="0.35">
      <c r="B12" s="6" t="s">
        <v>14</v>
      </c>
      <c r="C12" s="11" t="s">
        <v>12</v>
      </c>
      <c r="D12" s="6">
        <v>1</v>
      </c>
      <c r="E12" s="7">
        <v>2</v>
      </c>
      <c r="F12" s="11">
        <v>3</v>
      </c>
      <c r="G12" s="6">
        <f t="shared" si="17"/>
        <v>5</v>
      </c>
      <c r="H12" s="7">
        <f t="shared" si="0"/>
        <v>6</v>
      </c>
      <c r="I12" s="7">
        <f t="shared" si="1"/>
        <v>3</v>
      </c>
      <c r="J12" s="7">
        <f t="shared" si="2"/>
        <v>7</v>
      </c>
      <c r="K12" s="7">
        <f t="shared" si="3"/>
        <v>4</v>
      </c>
      <c r="L12" s="7">
        <f t="shared" si="4"/>
        <v>3</v>
      </c>
      <c r="M12" s="7">
        <f t="shared" si="5"/>
        <v>7</v>
      </c>
      <c r="N12" s="7">
        <f>IF(C12=$C$22,2,1)*IF($G$22=1,($D$22*D12)+($E$22*E12)+($F$22*F12),0)</f>
        <v>6</v>
      </c>
      <c r="O12" s="7">
        <f t="shared" si="7"/>
        <v>6</v>
      </c>
      <c r="P12" s="7">
        <f t="shared" si="8"/>
        <v>3</v>
      </c>
      <c r="Q12" s="7">
        <f t="shared" si="9"/>
        <v>6</v>
      </c>
      <c r="R12" s="7">
        <f t="shared" si="10"/>
        <v>9</v>
      </c>
      <c r="S12" s="7">
        <f t="shared" si="11"/>
        <v>10</v>
      </c>
      <c r="T12" s="7">
        <f t="shared" si="12"/>
        <v>14</v>
      </c>
      <c r="U12" s="7">
        <f t="shared" si="13"/>
        <v>6</v>
      </c>
      <c r="V12" s="7">
        <f t="shared" si="14"/>
        <v>18</v>
      </c>
      <c r="W12" s="7">
        <f t="shared" si="15"/>
        <v>12</v>
      </c>
      <c r="X12" s="7">
        <f t="shared" si="16"/>
        <v>9</v>
      </c>
      <c r="Y12" s="7">
        <f>SUM(G12:X12)</f>
        <v>134</v>
      </c>
      <c r="Z12" s="13">
        <f>(Y12/134)*100</f>
        <v>100</v>
      </c>
    </row>
    <row r="13" spans="2:26" ht="15" thickBot="1" x14ac:dyDescent="0.35"/>
    <row r="14" spans="2:26" x14ac:dyDescent="0.3">
      <c r="B14" s="1" t="s">
        <v>37</v>
      </c>
      <c r="C14" s="3" t="s">
        <v>15</v>
      </c>
      <c r="D14" s="2" t="s">
        <v>17</v>
      </c>
      <c r="E14" s="2" t="s">
        <v>16</v>
      </c>
      <c r="F14" s="2" t="s">
        <v>1</v>
      </c>
      <c r="G14" s="8" t="s">
        <v>38</v>
      </c>
    </row>
    <row r="15" spans="2:26" x14ac:dyDescent="0.3">
      <c r="B15" s="4" t="s">
        <v>18</v>
      </c>
      <c r="C15" s="5" t="s">
        <v>3</v>
      </c>
      <c r="D15" s="4">
        <v>1</v>
      </c>
      <c r="E15">
        <v>2</v>
      </c>
      <c r="F15">
        <v>0</v>
      </c>
      <c r="G15" s="9">
        <f>'Use for game!'!G15</f>
        <v>1</v>
      </c>
    </row>
    <row r="16" spans="2:26" x14ac:dyDescent="0.3">
      <c r="B16" s="4" t="s">
        <v>19</v>
      </c>
      <c r="C16" s="5" t="s">
        <v>3</v>
      </c>
      <c r="D16" s="4">
        <v>0</v>
      </c>
      <c r="E16">
        <v>3</v>
      </c>
      <c r="F16">
        <v>0</v>
      </c>
      <c r="G16" s="9">
        <f>'Use for game!'!G16</f>
        <v>1</v>
      </c>
    </row>
    <row r="17" spans="2:7" x14ac:dyDescent="0.3">
      <c r="B17" s="4" t="s">
        <v>20</v>
      </c>
      <c r="C17" s="5" t="s">
        <v>3</v>
      </c>
      <c r="D17" s="4">
        <v>3</v>
      </c>
      <c r="E17">
        <v>0</v>
      </c>
      <c r="F17">
        <v>0</v>
      </c>
      <c r="G17" s="9">
        <f>'Use for game!'!G17</f>
        <v>1</v>
      </c>
    </row>
    <row r="18" spans="2:7" x14ac:dyDescent="0.3">
      <c r="B18" s="4" t="s">
        <v>21</v>
      </c>
      <c r="C18" s="5" t="s">
        <v>3</v>
      </c>
      <c r="D18" s="4">
        <v>1</v>
      </c>
      <c r="E18">
        <v>0</v>
      </c>
      <c r="F18">
        <v>2</v>
      </c>
      <c r="G18" s="9">
        <f>'Use for game!'!G18</f>
        <v>1</v>
      </c>
    </row>
    <row r="19" spans="2:7" x14ac:dyDescent="0.3">
      <c r="B19" s="4" t="s">
        <v>22</v>
      </c>
      <c r="C19" s="5" t="s">
        <v>3</v>
      </c>
      <c r="D19" s="4">
        <v>2</v>
      </c>
      <c r="E19">
        <v>1</v>
      </c>
      <c r="F19">
        <v>0</v>
      </c>
      <c r="G19" s="9">
        <f>'Use for game!'!G19</f>
        <v>1</v>
      </c>
    </row>
    <row r="20" spans="2:7" x14ac:dyDescent="0.3">
      <c r="B20" s="4" t="s">
        <v>23</v>
      </c>
      <c r="C20" s="5" t="s">
        <v>3</v>
      </c>
      <c r="D20" s="4">
        <v>3</v>
      </c>
      <c r="E20">
        <v>0</v>
      </c>
      <c r="F20">
        <v>0</v>
      </c>
      <c r="G20" s="9">
        <f>'Use for game!'!G20</f>
        <v>1</v>
      </c>
    </row>
    <row r="21" spans="2:7" x14ac:dyDescent="0.3">
      <c r="B21" s="4" t="s">
        <v>24</v>
      </c>
      <c r="C21" s="5" t="s">
        <v>8</v>
      </c>
      <c r="D21" s="4">
        <v>1</v>
      </c>
      <c r="E21">
        <v>0</v>
      </c>
      <c r="F21">
        <v>2</v>
      </c>
      <c r="G21" s="9">
        <f>'Use for game!'!G21</f>
        <v>1</v>
      </c>
    </row>
    <row r="22" spans="2:7" x14ac:dyDescent="0.3">
      <c r="B22" s="4" t="s">
        <v>25</v>
      </c>
      <c r="C22" s="5" t="s">
        <v>8</v>
      </c>
      <c r="D22" s="4">
        <v>0</v>
      </c>
      <c r="E22">
        <v>3</v>
      </c>
      <c r="F22">
        <v>0</v>
      </c>
      <c r="G22" s="9">
        <f>'Use for game!'!G22</f>
        <v>1</v>
      </c>
    </row>
    <row r="23" spans="2:7" x14ac:dyDescent="0.3">
      <c r="B23" s="4" t="s">
        <v>26</v>
      </c>
      <c r="C23" s="5" t="s">
        <v>8</v>
      </c>
      <c r="D23" s="4">
        <v>0</v>
      </c>
      <c r="E23">
        <v>3</v>
      </c>
      <c r="F23">
        <v>0</v>
      </c>
      <c r="G23" s="9">
        <f>'Use for game!'!G23</f>
        <v>1</v>
      </c>
    </row>
    <row r="24" spans="2:7" x14ac:dyDescent="0.3">
      <c r="B24" s="4" t="s">
        <v>27</v>
      </c>
      <c r="C24" s="5" t="s">
        <v>8</v>
      </c>
      <c r="D24" s="4">
        <v>3</v>
      </c>
      <c r="E24">
        <v>0</v>
      </c>
      <c r="F24">
        <v>0</v>
      </c>
      <c r="G24" s="9">
        <f>'Use for game!'!G24</f>
        <v>1</v>
      </c>
    </row>
    <row r="25" spans="2:7" x14ac:dyDescent="0.3">
      <c r="B25" s="4" t="s">
        <v>28</v>
      </c>
      <c r="C25" s="5" t="s">
        <v>8</v>
      </c>
      <c r="D25" s="4">
        <v>0</v>
      </c>
      <c r="E25">
        <v>3</v>
      </c>
      <c r="F25">
        <v>0</v>
      </c>
      <c r="G25" s="9">
        <f>'Use for game!'!G25</f>
        <v>1</v>
      </c>
    </row>
    <row r="26" spans="2:7" x14ac:dyDescent="0.3">
      <c r="B26" s="4" t="s">
        <v>29</v>
      </c>
      <c r="C26" s="5" t="s">
        <v>8</v>
      </c>
      <c r="D26" s="4">
        <v>0</v>
      </c>
      <c r="E26">
        <v>0</v>
      </c>
      <c r="F26">
        <v>3</v>
      </c>
      <c r="G26" s="9">
        <f>'Use for game!'!G26</f>
        <v>1</v>
      </c>
    </row>
    <row r="27" spans="2:7" x14ac:dyDescent="0.3">
      <c r="B27" s="4" t="s">
        <v>30</v>
      </c>
      <c r="C27" s="5" t="s">
        <v>12</v>
      </c>
      <c r="D27" s="4">
        <v>1</v>
      </c>
      <c r="E27">
        <v>2</v>
      </c>
      <c r="F27">
        <v>0</v>
      </c>
      <c r="G27" s="9">
        <f>'Use for game!'!G27</f>
        <v>1</v>
      </c>
    </row>
    <row r="28" spans="2:7" x14ac:dyDescent="0.3">
      <c r="B28" s="4" t="s">
        <v>31</v>
      </c>
      <c r="C28" s="5" t="s">
        <v>12</v>
      </c>
      <c r="D28" s="4">
        <v>1</v>
      </c>
      <c r="E28">
        <v>0</v>
      </c>
      <c r="F28">
        <v>2</v>
      </c>
      <c r="G28" s="9">
        <f>'Use for game!'!G28</f>
        <v>1</v>
      </c>
    </row>
    <row r="29" spans="2:7" x14ac:dyDescent="0.3">
      <c r="B29" s="4" t="s">
        <v>32</v>
      </c>
      <c r="C29" s="5" t="s">
        <v>12</v>
      </c>
      <c r="D29" s="4">
        <v>3</v>
      </c>
      <c r="E29">
        <v>0</v>
      </c>
      <c r="F29">
        <v>0</v>
      </c>
      <c r="G29" s="9">
        <f>'Use for game!'!G29</f>
        <v>1</v>
      </c>
    </row>
    <row r="30" spans="2:7" x14ac:dyDescent="0.3">
      <c r="B30" s="4" t="s">
        <v>33</v>
      </c>
      <c r="C30" s="5" t="s">
        <v>12</v>
      </c>
      <c r="D30" s="4">
        <v>0</v>
      </c>
      <c r="E30">
        <v>0</v>
      </c>
      <c r="F30">
        <v>3</v>
      </c>
      <c r="G30" s="9">
        <f>'Use for game!'!G30</f>
        <v>1</v>
      </c>
    </row>
    <row r="31" spans="2:7" x14ac:dyDescent="0.3">
      <c r="B31" s="4" t="s">
        <v>34</v>
      </c>
      <c r="C31" s="5" t="s">
        <v>12</v>
      </c>
      <c r="D31" s="4">
        <v>0</v>
      </c>
      <c r="E31" s="14">
        <v>3</v>
      </c>
      <c r="F31" s="14">
        <v>0</v>
      </c>
      <c r="G31" s="9">
        <f>'Use for game!'!G31</f>
        <v>1</v>
      </c>
    </row>
    <row r="32" spans="2:7" ht="15" thickBot="1" x14ac:dyDescent="0.35">
      <c r="B32" s="6" t="s">
        <v>35</v>
      </c>
      <c r="C32" s="11" t="s">
        <v>12</v>
      </c>
      <c r="D32" s="6">
        <v>0</v>
      </c>
      <c r="E32" s="7">
        <v>0</v>
      </c>
      <c r="F32" s="7">
        <v>3</v>
      </c>
      <c r="G32" s="10">
        <f>'Use for game!'!G32</f>
        <v>1</v>
      </c>
    </row>
  </sheetData>
  <conditionalFormatting sqref="Z3:Z12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8F5F0-A243-4351-AC1E-16C4280E8396}">
  <dimension ref="B1:G32"/>
  <sheetViews>
    <sheetView showGridLines="0" tabSelected="1" workbookViewId="0">
      <selection activeCell="J23" sqref="J23"/>
    </sheetView>
  </sheetViews>
  <sheetFormatPr defaultRowHeight="14.4" x14ac:dyDescent="0.3"/>
  <cols>
    <col min="2" max="2" width="21.5546875" bestFit="1" customWidth="1"/>
    <col min="4" max="6" width="0" hidden="1" customWidth="1"/>
    <col min="7" max="7" width="10.21875" bestFit="1" customWidth="1"/>
  </cols>
  <sheetData>
    <row r="1" spans="2:7" ht="15" thickBot="1" x14ac:dyDescent="0.35"/>
    <row r="2" spans="2:7" ht="15" thickBot="1" x14ac:dyDescent="0.35">
      <c r="B2" s="32" t="s">
        <v>0</v>
      </c>
      <c r="C2" s="32" t="s">
        <v>15</v>
      </c>
      <c r="D2" s="33" t="s">
        <v>17</v>
      </c>
      <c r="E2" s="33" t="s">
        <v>16</v>
      </c>
      <c r="F2" s="33" t="s">
        <v>1</v>
      </c>
      <c r="G2" s="32" t="s">
        <v>39</v>
      </c>
    </row>
    <row r="3" spans="2:7" x14ac:dyDescent="0.3">
      <c r="B3" s="30" t="s">
        <v>2</v>
      </c>
      <c r="C3" s="30" t="s">
        <v>3</v>
      </c>
      <c r="D3" s="20">
        <v>2</v>
      </c>
      <c r="E3" s="17">
        <v>3</v>
      </c>
      <c r="F3" s="19">
        <v>1</v>
      </c>
      <c r="G3" s="31">
        <f>'Complete sheet calculation'!Z3</f>
        <v>100</v>
      </c>
    </row>
    <row r="4" spans="2:7" x14ac:dyDescent="0.3">
      <c r="B4" s="28" t="s">
        <v>4</v>
      </c>
      <c r="C4" s="28" t="s">
        <v>3</v>
      </c>
      <c r="D4" s="18">
        <v>2</v>
      </c>
      <c r="E4" s="15">
        <v>3</v>
      </c>
      <c r="F4" s="16">
        <v>1</v>
      </c>
      <c r="G4" s="26">
        <f>'Complete sheet calculation'!Z4</f>
        <v>100</v>
      </c>
    </row>
    <row r="5" spans="2:7" x14ac:dyDescent="0.3">
      <c r="B5" s="28" t="s">
        <v>5</v>
      </c>
      <c r="C5" s="28" t="s">
        <v>3</v>
      </c>
      <c r="D5" s="18">
        <v>1</v>
      </c>
      <c r="E5" s="15">
        <v>4</v>
      </c>
      <c r="F5" s="16">
        <v>1</v>
      </c>
      <c r="G5" s="26">
        <f>'Complete sheet calculation'!Z5</f>
        <v>100</v>
      </c>
    </row>
    <row r="6" spans="2:7" x14ac:dyDescent="0.3">
      <c r="B6" s="28" t="s">
        <v>6</v>
      </c>
      <c r="C6" s="28" t="s">
        <v>3</v>
      </c>
      <c r="D6" s="18">
        <v>3</v>
      </c>
      <c r="E6" s="15">
        <v>2</v>
      </c>
      <c r="F6" s="16">
        <v>1</v>
      </c>
      <c r="G6" s="26">
        <f>'Complete sheet calculation'!Z6</f>
        <v>100</v>
      </c>
    </row>
    <row r="7" spans="2:7" x14ac:dyDescent="0.3">
      <c r="B7" s="28" t="s">
        <v>7</v>
      </c>
      <c r="C7" s="28" t="s">
        <v>8</v>
      </c>
      <c r="D7" s="18">
        <v>3</v>
      </c>
      <c r="E7" s="15">
        <v>2</v>
      </c>
      <c r="F7" s="16">
        <v>1</v>
      </c>
      <c r="G7" s="26">
        <f>'Complete sheet calculation'!Z7</f>
        <v>100</v>
      </c>
    </row>
    <row r="8" spans="2:7" x14ac:dyDescent="0.3">
      <c r="B8" s="28" t="s">
        <v>9</v>
      </c>
      <c r="C8" s="28" t="s">
        <v>8</v>
      </c>
      <c r="D8" s="18">
        <v>1</v>
      </c>
      <c r="E8" s="15">
        <v>4</v>
      </c>
      <c r="F8" s="16">
        <v>1</v>
      </c>
      <c r="G8" s="26">
        <f>'Complete sheet calculation'!Z8</f>
        <v>100</v>
      </c>
    </row>
    <row r="9" spans="2:7" x14ac:dyDescent="0.3">
      <c r="B9" s="28" t="s">
        <v>10</v>
      </c>
      <c r="C9" s="28" t="s">
        <v>8</v>
      </c>
      <c r="D9" s="18">
        <v>2</v>
      </c>
      <c r="E9" s="15">
        <v>3</v>
      </c>
      <c r="F9" s="16">
        <v>1</v>
      </c>
      <c r="G9" s="26">
        <f>'Complete sheet calculation'!Z9</f>
        <v>100</v>
      </c>
    </row>
    <row r="10" spans="2:7" x14ac:dyDescent="0.3">
      <c r="B10" s="28" t="s">
        <v>11</v>
      </c>
      <c r="C10" s="28" t="s">
        <v>12</v>
      </c>
      <c r="D10" s="18">
        <v>3</v>
      </c>
      <c r="E10" s="15">
        <v>3</v>
      </c>
      <c r="F10" s="16">
        <v>0</v>
      </c>
      <c r="G10" s="26">
        <f>'Complete sheet calculation'!Z10</f>
        <v>100</v>
      </c>
    </row>
    <row r="11" spans="2:7" x14ac:dyDescent="0.3">
      <c r="B11" s="28" t="s">
        <v>13</v>
      </c>
      <c r="C11" s="28" t="s">
        <v>12</v>
      </c>
      <c r="D11" s="18">
        <v>4</v>
      </c>
      <c r="E11" s="15">
        <v>1</v>
      </c>
      <c r="F11" s="16">
        <v>1</v>
      </c>
      <c r="G11" s="26">
        <f>'Complete sheet calculation'!Z11</f>
        <v>100</v>
      </c>
    </row>
    <row r="12" spans="2:7" ht="15" thickBot="1" x14ac:dyDescent="0.35">
      <c r="B12" s="29" t="s">
        <v>14</v>
      </c>
      <c r="C12" s="29" t="s">
        <v>12</v>
      </c>
      <c r="D12" s="23">
        <v>1</v>
      </c>
      <c r="E12" s="24">
        <v>2</v>
      </c>
      <c r="F12" s="25">
        <v>3</v>
      </c>
      <c r="G12" s="27">
        <f>'Complete sheet calculation'!Z12</f>
        <v>100</v>
      </c>
    </row>
    <row r="13" spans="2:7" ht="15" thickBot="1" x14ac:dyDescent="0.35"/>
    <row r="14" spans="2:7" ht="15" thickBot="1" x14ac:dyDescent="0.35">
      <c r="B14" s="35" t="s">
        <v>37</v>
      </c>
      <c r="C14" s="32" t="s">
        <v>15</v>
      </c>
      <c r="D14" s="33" t="s">
        <v>17</v>
      </c>
      <c r="E14" s="33" t="s">
        <v>16</v>
      </c>
      <c r="F14" s="33" t="s">
        <v>1</v>
      </c>
      <c r="G14" s="32" t="s">
        <v>38</v>
      </c>
    </row>
    <row r="15" spans="2:7" x14ac:dyDescent="0.3">
      <c r="B15" s="34" t="s">
        <v>18</v>
      </c>
      <c r="C15" s="30" t="s">
        <v>3</v>
      </c>
      <c r="D15" s="20">
        <v>1</v>
      </c>
      <c r="E15" s="17">
        <v>2</v>
      </c>
      <c r="F15" s="19">
        <v>0</v>
      </c>
      <c r="G15" s="30">
        <v>1</v>
      </c>
    </row>
    <row r="16" spans="2:7" x14ac:dyDescent="0.3">
      <c r="B16" s="21" t="s">
        <v>19</v>
      </c>
      <c r="C16" s="28" t="s">
        <v>3</v>
      </c>
      <c r="D16" s="18">
        <v>0</v>
      </c>
      <c r="E16" s="15">
        <v>3</v>
      </c>
      <c r="F16" s="16">
        <v>0</v>
      </c>
      <c r="G16" s="28">
        <v>1</v>
      </c>
    </row>
    <row r="17" spans="2:7" x14ac:dyDescent="0.3">
      <c r="B17" s="21" t="s">
        <v>20</v>
      </c>
      <c r="C17" s="28" t="s">
        <v>3</v>
      </c>
      <c r="D17" s="18">
        <v>3</v>
      </c>
      <c r="E17" s="15">
        <v>0</v>
      </c>
      <c r="F17" s="16">
        <v>0</v>
      </c>
      <c r="G17" s="28">
        <v>1</v>
      </c>
    </row>
    <row r="18" spans="2:7" x14ac:dyDescent="0.3">
      <c r="B18" s="21" t="s">
        <v>21</v>
      </c>
      <c r="C18" s="28" t="s">
        <v>3</v>
      </c>
      <c r="D18" s="18">
        <v>1</v>
      </c>
      <c r="E18" s="15">
        <v>0</v>
      </c>
      <c r="F18" s="16">
        <v>2</v>
      </c>
      <c r="G18" s="28">
        <v>1</v>
      </c>
    </row>
    <row r="19" spans="2:7" x14ac:dyDescent="0.3">
      <c r="B19" s="21" t="s">
        <v>22</v>
      </c>
      <c r="C19" s="28" t="s">
        <v>3</v>
      </c>
      <c r="D19" s="18">
        <v>2</v>
      </c>
      <c r="E19" s="15">
        <v>1</v>
      </c>
      <c r="F19" s="16">
        <v>0</v>
      </c>
      <c r="G19" s="28">
        <v>1</v>
      </c>
    </row>
    <row r="20" spans="2:7" x14ac:dyDescent="0.3">
      <c r="B20" s="21" t="s">
        <v>23</v>
      </c>
      <c r="C20" s="28" t="s">
        <v>3</v>
      </c>
      <c r="D20" s="18">
        <v>3</v>
      </c>
      <c r="E20" s="15">
        <v>0</v>
      </c>
      <c r="F20" s="16">
        <v>0</v>
      </c>
      <c r="G20" s="28">
        <v>1</v>
      </c>
    </row>
    <row r="21" spans="2:7" x14ac:dyDescent="0.3">
      <c r="B21" s="21" t="s">
        <v>24</v>
      </c>
      <c r="C21" s="28" t="s">
        <v>8</v>
      </c>
      <c r="D21" s="18">
        <v>1</v>
      </c>
      <c r="E21" s="15">
        <v>0</v>
      </c>
      <c r="F21" s="16">
        <v>2</v>
      </c>
      <c r="G21" s="28">
        <v>1</v>
      </c>
    </row>
    <row r="22" spans="2:7" x14ac:dyDescent="0.3">
      <c r="B22" s="21" t="s">
        <v>25</v>
      </c>
      <c r="C22" s="28" t="s">
        <v>8</v>
      </c>
      <c r="D22" s="18">
        <v>0</v>
      </c>
      <c r="E22" s="15">
        <v>3</v>
      </c>
      <c r="F22" s="16">
        <v>0</v>
      </c>
      <c r="G22" s="28">
        <v>1</v>
      </c>
    </row>
    <row r="23" spans="2:7" x14ac:dyDescent="0.3">
      <c r="B23" s="21" t="s">
        <v>26</v>
      </c>
      <c r="C23" s="28" t="s">
        <v>8</v>
      </c>
      <c r="D23" s="18">
        <v>0</v>
      </c>
      <c r="E23" s="15">
        <v>3</v>
      </c>
      <c r="F23" s="16">
        <v>0</v>
      </c>
      <c r="G23" s="28">
        <v>1</v>
      </c>
    </row>
    <row r="24" spans="2:7" x14ac:dyDescent="0.3">
      <c r="B24" s="21" t="s">
        <v>27</v>
      </c>
      <c r="C24" s="28" t="s">
        <v>8</v>
      </c>
      <c r="D24" s="18">
        <v>3</v>
      </c>
      <c r="E24" s="15">
        <v>0</v>
      </c>
      <c r="F24" s="16">
        <v>0</v>
      </c>
      <c r="G24" s="28">
        <v>1</v>
      </c>
    </row>
    <row r="25" spans="2:7" x14ac:dyDescent="0.3">
      <c r="B25" s="21" t="s">
        <v>28</v>
      </c>
      <c r="C25" s="28" t="s">
        <v>8</v>
      </c>
      <c r="D25" s="18">
        <v>0</v>
      </c>
      <c r="E25" s="15">
        <v>3</v>
      </c>
      <c r="F25" s="16">
        <v>0</v>
      </c>
      <c r="G25" s="28">
        <v>1</v>
      </c>
    </row>
    <row r="26" spans="2:7" x14ac:dyDescent="0.3">
      <c r="B26" s="21" t="s">
        <v>29</v>
      </c>
      <c r="C26" s="28" t="s">
        <v>8</v>
      </c>
      <c r="D26" s="18">
        <v>0</v>
      </c>
      <c r="E26" s="15">
        <v>0</v>
      </c>
      <c r="F26" s="16">
        <v>3</v>
      </c>
      <c r="G26" s="28">
        <v>1</v>
      </c>
    </row>
    <row r="27" spans="2:7" x14ac:dyDescent="0.3">
      <c r="B27" s="21" t="s">
        <v>30</v>
      </c>
      <c r="C27" s="28" t="s">
        <v>12</v>
      </c>
      <c r="D27" s="18">
        <v>1</v>
      </c>
      <c r="E27" s="15">
        <v>2</v>
      </c>
      <c r="F27" s="16">
        <v>0</v>
      </c>
      <c r="G27" s="28">
        <v>1</v>
      </c>
    </row>
    <row r="28" spans="2:7" x14ac:dyDescent="0.3">
      <c r="B28" s="21" t="s">
        <v>31</v>
      </c>
      <c r="C28" s="28" t="s">
        <v>12</v>
      </c>
      <c r="D28" s="18">
        <v>1</v>
      </c>
      <c r="E28" s="15">
        <v>0</v>
      </c>
      <c r="F28" s="16">
        <v>2</v>
      </c>
      <c r="G28" s="28">
        <v>1</v>
      </c>
    </row>
    <row r="29" spans="2:7" x14ac:dyDescent="0.3">
      <c r="B29" s="21" t="s">
        <v>32</v>
      </c>
      <c r="C29" s="28" t="s">
        <v>12</v>
      </c>
      <c r="D29" s="18">
        <v>3</v>
      </c>
      <c r="E29" s="15">
        <v>0</v>
      </c>
      <c r="F29" s="16">
        <v>0</v>
      </c>
      <c r="G29" s="28">
        <v>1</v>
      </c>
    </row>
    <row r="30" spans="2:7" x14ac:dyDescent="0.3">
      <c r="B30" s="21" t="s">
        <v>33</v>
      </c>
      <c r="C30" s="28" t="s">
        <v>12</v>
      </c>
      <c r="D30" s="18">
        <v>0</v>
      </c>
      <c r="E30" s="15">
        <v>0</v>
      </c>
      <c r="F30" s="16">
        <v>3</v>
      </c>
      <c r="G30" s="28">
        <v>1</v>
      </c>
    </row>
    <row r="31" spans="2:7" x14ac:dyDescent="0.3">
      <c r="B31" s="21" t="s">
        <v>34</v>
      </c>
      <c r="C31" s="28" t="s">
        <v>12</v>
      </c>
      <c r="D31" s="18">
        <v>0</v>
      </c>
      <c r="E31" s="15">
        <v>3</v>
      </c>
      <c r="F31" s="16">
        <v>0</v>
      </c>
      <c r="G31" s="28">
        <v>1</v>
      </c>
    </row>
    <row r="32" spans="2:7" ht="15" thickBot="1" x14ac:dyDescent="0.35">
      <c r="B32" s="22" t="s">
        <v>35</v>
      </c>
      <c r="C32" s="29" t="s">
        <v>12</v>
      </c>
      <c r="D32" s="23">
        <v>0</v>
      </c>
      <c r="E32" s="24">
        <v>0</v>
      </c>
      <c r="F32" s="25">
        <v>3</v>
      </c>
      <c r="G32" s="29">
        <v>1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19CF73BABAAE647ABFBB5D3DCA985A6" ma:contentTypeVersion="17" ma:contentTypeDescription="Een nieuw document maken." ma:contentTypeScope="" ma:versionID="84389edb2bd2e2e77563a2f1d45c37b7">
  <xsd:schema xmlns:xsd="http://www.w3.org/2001/XMLSchema" xmlns:xs="http://www.w3.org/2001/XMLSchema" xmlns:p="http://schemas.microsoft.com/office/2006/metadata/properties" xmlns:ns2="c1baade4-2625-4011-a3ad-2061ca4ddfeb" xmlns:ns3="e66f0cd3-01bb-4aad-bb04-16ce2afcc1a9" targetNamespace="http://schemas.microsoft.com/office/2006/metadata/properties" ma:root="true" ma:fieldsID="aa7fd5e11a096425525552c9eee8ac90" ns2:_="" ns3:_="">
    <xsd:import namespace="c1baade4-2625-4011-a3ad-2061ca4ddfeb"/>
    <xsd:import namespace="e66f0cd3-01bb-4aad-bb04-16ce2afcc1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baade4-2625-4011-a3ad-2061ca4ddf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16a05b0d-25c6-4f09-abe2-ae10366c333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6f0cd3-01bb-4aad-bb04-16ce2afcc1a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ac0dfa4d-ce7f-4261-82de-c6c4278df60f}" ma:internalName="TaxCatchAll" ma:showField="CatchAllData" ma:web="e66f0cd3-01bb-4aad-bb04-16ce2afcc1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1baade4-2625-4011-a3ad-2061ca4ddfeb">
      <Terms xmlns="http://schemas.microsoft.com/office/infopath/2007/PartnerControls"/>
    </lcf76f155ced4ddcb4097134ff3c332f>
    <TaxCatchAll xmlns="e66f0cd3-01bb-4aad-bb04-16ce2afcc1a9" xsi:nil="true"/>
  </documentManagement>
</p:properties>
</file>

<file path=customXml/itemProps1.xml><?xml version="1.0" encoding="utf-8"?>
<ds:datastoreItem xmlns:ds="http://schemas.openxmlformats.org/officeDocument/2006/customXml" ds:itemID="{C274A4C3-389A-422E-A584-27056C289DCC}"/>
</file>

<file path=customXml/itemProps2.xml><?xml version="1.0" encoding="utf-8"?>
<ds:datastoreItem xmlns:ds="http://schemas.openxmlformats.org/officeDocument/2006/customXml" ds:itemID="{04F37CF9-5AAF-4100-85F2-1E6814D7058F}"/>
</file>

<file path=customXml/itemProps3.xml><?xml version="1.0" encoding="utf-8"?>
<ds:datastoreItem xmlns:ds="http://schemas.openxmlformats.org/officeDocument/2006/customXml" ds:itemID="{92DA3BE8-BDFD-4368-A771-052C4344854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Complete sheet calculation</vt:lpstr>
      <vt:lpstr>Use for game!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Rosanne van Houwelingen</dc:creator>
  <cp:lastModifiedBy>Rosanne van Houwelingen</cp:lastModifiedBy>
  <dcterms:created xsi:type="dcterms:W3CDTF">2023-11-15T12:11:57Z</dcterms:created>
  <dcterms:modified xsi:type="dcterms:W3CDTF">2023-11-28T20:39:01Z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772ba27-cab8-4042-a351-a31f6e4eacdc_Enabled">
    <vt:lpwstr>true</vt:lpwstr>
  </property>
  <property fmtid="{D5CDD505-2E9C-101B-9397-08002B2CF9AE}" pid="3" name="MSIP_Label_8772ba27-cab8-4042-a351-a31f6e4eacdc_SetDate">
    <vt:lpwstr>2023-11-15T13:23:02Z</vt:lpwstr>
  </property>
  <property fmtid="{D5CDD505-2E9C-101B-9397-08002B2CF9AE}" pid="4" name="MSIP_Label_8772ba27-cab8-4042-a351-a31f6e4eacdc_Method">
    <vt:lpwstr>Standard</vt:lpwstr>
  </property>
  <property fmtid="{D5CDD505-2E9C-101B-9397-08002B2CF9AE}" pid="5" name="MSIP_Label_8772ba27-cab8-4042-a351-a31f6e4eacdc_Name">
    <vt:lpwstr>Internal</vt:lpwstr>
  </property>
  <property fmtid="{D5CDD505-2E9C-101B-9397-08002B2CF9AE}" pid="6" name="MSIP_Label_8772ba27-cab8-4042-a351-a31f6e4eacdc_SiteId">
    <vt:lpwstr>715902d6-f63e-4b8d-929b-4bb170bad492</vt:lpwstr>
  </property>
  <property fmtid="{D5CDD505-2E9C-101B-9397-08002B2CF9AE}" pid="7" name="MSIP_Label_8772ba27-cab8-4042-a351-a31f6e4eacdc_ActionId">
    <vt:lpwstr>a7d96da6-9d40-4734-81e3-637232779e8f</vt:lpwstr>
  </property>
  <property fmtid="{D5CDD505-2E9C-101B-9397-08002B2CF9AE}" pid="8" name="MSIP_Label_8772ba27-cab8-4042-a351-a31f6e4eacdc_ContentBits">
    <vt:lpwstr>0</vt:lpwstr>
  </property>
  <property fmtid="{D5CDD505-2E9C-101B-9397-08002B2CF9AE}" pid="9" name="ContentTypeId">
    <vt:lpwstr>0x010100419CF73BABAAE647ABFBB5D3DCA985A6</vt:lpwstr>
  </property>
</Properties>
</file>